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dzi\Documents\ME QPE\2023\Class 5\"/>
    </mc:Choice>
  </mc:AlternateContent>
  <xr:revisionPtr revIDLastSave="0" documentId="13_ncr:1_{3EC02A7F-1DD8-4CA4-AE20-73BB1CA78732}" xr6:coauthVersionLast="47" xr6:coauthVersionMax="47" xr10:uidLastSave="{00000000-0000-0000-0000-000000000000}"/>
  <bookViews>
    <workbookView xWindow="-120" yWindow="-120" windowWidth="29040" windowHeight="15720" xr2:uid="{8A19C287-063E-400E-B517-DF0FE61CD541}"/>
  </bookViews>
  <sheets>
    <sheet name="RRM 1" sheetId="1" r:id="rId1"/>
    <sheet name="RRM 2" sheetId="2" r:id="rId2"/>
    <sheet name="RRM 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3" l="1"/>
  <c r="L8" i="3" s="1"/>
  <c r="I7" i="3"/>
  <c r="L7" i="3" s="1"/>
  <c r="I5" i="3"/>
  <c r="L5" i="3" s="1"/>
  <c r="O7" i="3" s="1"/>
  <c r="I4" i="3"/>
  <c r="L4" i="3" s="1"/>
  <c r="I8" i="2"/>
  <c r="I7" i="2"/>
  <c r="L7" i="2" s="1"/>
  <c r="I5" i="2"/>
  <c r="L5" i="2" s="1"/>
  <c r="I4" i="2"/>
  <c r="L4" i="2" s="1"/>
  <c r="O4" i="2" s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C4" i="1"/>
  <c r="B4" i="1"/>
  <c r="L8" i="2" l="1"/>
  <c r="O7" i="2" s="1"/>
  <c r="O4" i="3"/>
</calcChain>
</file>

<file path=xl/sharedStrings.xml><?xml version="1.0" encoding="utf-8"?>
<sst xmlns="http://schemas.openxmlformats.org/spreadsheetml/2006/main" count="52" uniqueCount="25">
  <si>
    <t xml:space="preserve">Other alt: </t>
  </si>
  <si>
    <t>Regret: Max</t>
  </si>
  <si>
    <t>Regret: LogSum</t>
  </si>
  <si>
    <t>Coef:</t>
  </si>
  <si>
    <t>Travel cost:</t>
  </si>
  <si>
    <t>TT</t>
  </si>
  <si>
    <t>TC</t>
  </si>
  <si>
    <t>MNL:</t>
  </si>
  <si>
    <t>IIA property</t>
  </si>
  <si>
    <t>RRM:</t>
  </si>
  <si>
    <t>Utility A:</t>
  </si>
  <si>
    <t>MNL</t>
  </si>
  <si>
    <t>Prob A:</t>
  </si>
  <si>
    <t>RRM</t>
  </si>
  <si>
    <t>Utility B:</t>
  </si>
  <si>
    <t>Prob B:</t>
  </si>
  <si>
    <t>Choice card</t>
  </si>
  <si>
    <t>Route A</t>
  </si>
  <si>
    <t>Route B</t>
  </si>
  <si>
    <t>Route C</t>
  </si>
  <si>
    <t>Travel time (one-way)</t>
  </si>
  <si>
    <t>min</t>
  </si>
  <si>
    <t>Travel cost (one-way)</t>
  </si>
  <si>
    <t>€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</si>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</sst>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0" fontId="0" fillId="0" borderId="0" xfId="1" applyNumberFormat="1" applyFont="1"/>
    <xf numFmtId="2" fontId="0" fillId="0" borderId="0" xfId="0" applyNumberFormat="1"/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2" fontId="0" fillId="2" borderId="0" xfId="0" applyNumberFormat="1" applyFill="1"/>
    <xf numFmtId="10" fontId="0" fillId="2" borderId="0" xfId="1" applyNumberFormat="1" applyFont="1" applyFill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'RRM 1'!$B$3</c:f>
              <c:strCache>
                <c:ptCount val="1"/>
                <c:pt idx="0">
                  <c:v>Regret: Max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'RRM 1'!$A$4:$A$24</c:f>
              <c:numCache>
                <c:formatCode>General</c:formatCode>
                <c:ptCount val="2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</c:numCache>
            </c:numRef>
          </c:xVal>
          <c:yVal>
            <c:numRef>
              <c:f>'RRM 1'!$B$4:$B$24</c:f>
              <c:numCache>
                <c:formatCode>General</c:formatCode>
                <c:ptCount val="21"/>
                <c:pt idx="0">
                  <c:v>7.5</c:v>
                </c:pt>
                <c:pt idx="1">
                  <c:v>7</c:v>
                </c:pt>
                <c:pt idx="2">
                  <c:v>6.5</c:v>
                </c:pt>
                <c:pt idx="3">
                  <c:v>6</c:v>
                </c:pt>
                <c:pt idx="4">
                  <c:v>5.5</c:v>
                </c:pt>
                <c:pt idx="5">
                  <c:v>5</c:v>
                </c:pt>
                <c:pt idx="6">
                  <c:v>4.5</c:v>
                </c:pt>
                <c:pt idx="7">
                  <c:v>4</c:v>
                </c:pt>
                <c:pt idx="8">
                  <c:v>3.5</c:v>
                </c:pt>
                <c:pt idx="9">
                  <c:v>3</c:v>
                </c:pt>
                <c:pt idx="10">
                  <c:v>2.5</c:v>
                </c:pt>
                <c:pt idx="11">
                  <c:v>1.9999999999999996</c:v>
                </c:pt>
                <c:pt idx="12">
                  <c:v>1.5000000000000002</c:v>
                </c:pt>
                <c:pt idx="13">
                  <c:v>0.99999999999999978</c:v>
                </c:pt>
                <c:pt idx="14">
                  <c:v>0.50000000000000044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A5-44BD-B627-D0AF16434BD3}"/>
            </c:ext>
          </c:extLst>
        </c:ser>
        <c:ser>
          <c:idx val="1"/>
          <c:order val="1"/>
          <c:tx>
            <c:strRef>
              <c:f>'RRM 1'!$C$3</c:f>
              <c:strCache>
                <c:ptCount val="1"/>
                <c:pt idx="0">
                  <c:v>Regret: LogSum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'RRM 1'!$A$4:$A$24</c:f>
              <c:numCache>
                <c:formatCode>General</c:formatCode>
                <c:ptCount val="2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</c:numCache>
            </c:numRef>
          </c:xVal>
          <c:yVal>
            <c:numRef>
              <c:f>'RRM 1'!$C$4:$C$24</c:f>
              <c:numCache>
                <c:formatCode>General</c:formatCode>
                <c:ptCount val="21"/>
                <c:pt idx="0">
                  <c:v>7.5005529314753607</c:v>
                </c:pt>
                <c:pt idx="1">
                  <c:v>7.0009114664537737</c:v>
                </c:pt>
                <c:pt idx="2">
                  <c:v>6.5015023101597542</c:v>
                </c:pt>
                <c:pt idx="3">
                  <c:v>6.0024756851377301</c:v>
                </c:pt>
                <c:pt idx="4">
                  <c:v>5.5040784432705703</c:v>
                </c:pt>
                <c:pt idx="5">
                  <c:v>5.0067153484891183</c:v>
                </c:pt>
                <c:pt idx="6">
                  <c:v>4.5110477448485939</c:v>
                </c:pt>
                <c:pt idx="7">
                  <c:v>4.0181499279178094</c:v>
                </c:pt>
                <c:pt idx="8">
                  <c:v>3.5297504182726205</c:v>
                </c:pt>
                <c:pt idx="9">
                  <c:v>3.0485873515737421</c:v>
                </c:pt>
                <c:pt idx="10">
                  <c:v>2.5788897342925496</c:v>
                </c:pt>
                <c:pt idx="11">
                  <c:v>2.1269280110429722</c:v>
                </c:pt>
                <c:pt idx="12">
                  <c:v>1.7014132779827524</c:v>
                </c:pt>
                <c:pt idx="13">
                  <c:v>1.3132616875182226</c:v>
                </c:pt>
                <c:pt idx="14">
                  <c:v>0.97407698418010702</c:v>
                </c:pt>
                <c:pt idx="15">
                  <c:v>0.69314718055994529</c:v>
                </c:pt>
                <c:pt idx="16">
                  <c:v>0.47407698418010652</c:v>
                </c:pt>
                <c:pt idx="17">
                  <c:v>0.31326168751822286</c:v>
                </c:pt>
                <c:pt idx="18">
                  <c:v>0.20141327798275246</c:v>
                </c:pt>
                <c:pt idx="19">
                  <c:v>0.1269280110429726</c:v>
                </c:pt>
                <c:pt idx="20">
                  <c:v>7.8889734292549557E-2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5A5-44BD-B627-D0AF16434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5224240"/>
        <c:axId val="1825232976"/>
      </c:scatterChart>
      <c:valAx>
        <c:axId val="1825224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TC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52402668416447939"/>
              <c:y val="0.805184456109652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25232976"/>
        <c:crosses val="autoZero"/>
        <c:crossBetween val="midCat"/>
      </c:valAx>
      <c:valAx>
        <c:axId val="182523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Regret</a:t>
                </a:r>
                <a:endParaRPr lang="pl-P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25224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273050</xdr:colOff>
      <xdr:row>4</xdr:row>
      <xdr:rowOff>73025</xdr:rowOff>
    </xdr:from>
    <xdr:to>
      <xdr:col>11</xdr:col>
      <xdr:colOff>577850</xdr:colOff>
      <xdr:row>19</xdr:row>
      <xdr:rowOff>53975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2BE36A43-45F7-47E2-872C-EE7655D3D4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7D1F5-BF96-4F6C-A92C-AD89B9925234}">
  <dimension ref="A1:F24"/>
  <sheetViews>
    <sheetView tabSelected="1" workbookViewId="0">
      <selection activeCell="F27" sqref="F27"/>
    </sheetView>
  </sheetViews>
  <sheetFormatPr defaultRowHeight="15" x14ac:dyDescent="0.25"/>
  <cols>
    <col min="1" max="1" width="10.140625" customWidth="1"/>
  </cols>
  <sheetData>
    <row r="1" spans="1:6" x14ac:dyDescent="0.25">
      <c r="E1" t="s">
        <v>3</v>
      </c>
      <c r="F1">
        <v>2.5</v>
      </c>
    </row>
    <row r="2" spans="1:6" x14ac:dyDescent="0.25">
      <c r="A2" t="s">
        <v>4</v>
      </c>
      <c r="E2" t="s">
        <v>0</v>
      </c>
      <c r="F2">
        <v>3</v>
      </c>
    </row>
    <row r="3" spans="1:6" x14ac:dyDescent="0.25">
      <c r="B3" s="1" t="s">
        <v>1</v>
      </c>
      <c r="C3" s="1" t="s">
        <v>2</v>
      </c>
    </row>
    <row r="4" spans="1:6" x14ac:dyDescent="0.25">
      <c r="A4">
        <v>0</v>
      </c>
      <c r="B4">
        <f>MAX(0, $F$1*($F$2-A4))</f>
        <v>7.5</v>
      </c>
      <c r="C4">
        <f>LOG(1+EXP($F$1*($F$2-A4)), EXP(1))</f>
        <v>7.5005529314753607</v>
      </c>
    </row>
    <row r="5" spans="1:6" x14ac:dyDescent="0.25">
      <c r="A5">
        <v>0.2</v>
      </c>
      <c r="B5">
        <f t="shared" ref="B5:B24" si="0">MAX(0, $F$1*($F$2-A5))</f>
        <v>7</v>
      </c>
      <c r="C5">
        <f t="shared" ref="C5:C24" si="1">LOG(1+EXP($F$1*($F$2-A5)), EXP(1))</f>
        <v>7.0009114664537737</v>
      </c>
    </row>
    <row r="6" spans="1:6" x14ac:dyDescent="0.25">
      <c r="A6">
        <v>0.4</v>
      </c>
      <c r="B6">
        <f t="shared" si="0"/>
        <v>6.5</v>
      </c>
      <c r="C6">
        <f t="shared" si="1"/>
        <v>6.5015023101597542</v>
      </c>
    </row>
    <row r="7" spans="1:6" x14ac:dyDescent="0.25">
      <c r="A7">
        <v>0.6</v>
      </c>
      <c r="B7">
        <f t="shared" si="0"/>
        <v>6</v>
      </c>
      <c r="C7">
        <f t="shared" si="1"/>
        <v>6.0024756851377301</v>
      </c>
    </row>
    <row r="8" spans="1:6" x14ac:dyDescent="0.25">
      <c r="A8">
        <v>0.8</v>
      </c>
      <c r="B8">
        <f t="shared" si="0"/>
        <v>5.5</v>
      </c>
      <c r="C8">
        <f t="shared" si="1"/>
        <v>5.5040784432705703</v>
      </c>
    </row>
    <row r="9" spans="1:6" x14ac:dyDescent="0.25">
      <c r="A9">
        <v>1</v>
      </c>
      <c r="B9">
        <f t="shared" si="0"/>
        <v>5</v>
      </c>
      <c r="C9">
        <f t="shared" si="1"/>
        <v>5.0067153484891183</v>
      </c>
    </row>
    <row r="10" spans="1:6" x14ac:dyDescent="0.25">
      <c r="A10">
        <v>1.2</v>
      </c>
      <c r="B10">
        <f t="shared" si="0"/>
        <v>4.5</v>
      </c>
      <c r="C10">
        <f t="shared" si="1"/>
        <v>4.5110477448485939</v>
      </c>
    </row>
    <row r="11" spans="1:6" x14ac:dyDescent="0.25">
      <c r="A11">
        <v>1.4</v>
      </c>
      <c r="B11">
        <f t="shared" si="0"/>
        <v>4</v>
      </c>
      <c r="C11">
        <f t="shared" si="1"/>
        <v>4.0181499279178094</v>
      </c>
    </row>
    <row r="12" spans="1:6" x14ac:dyDescent="0.25">
      <c r="A12">
        <v>1.6</v>
      </c>
      <c r="B12">
        <f t="shared" si="0"/>
        <v>3.5</v>
      </c>
      <c r="C12">
        <f t="shared" si="1"/>
        <v>3.5297504182726205</v>
      </c>
    </row>
    <row r="13" spans="1:6" x14ac:dyDescent="0.25">
      <c r="A13">
        <v>1.8</v>
      </c>
      <c r="B13">
        <f t="shared" si="0"/>
        <v>3</v>
      </c>
      <c r="C13">
        <f t="shared" si="1"/>
        <v>3.0485873515737421</v>
      </c>
    </row>
    <row r="14" spans="1:6" x14ac:dyDescent="0.25">
      <c r="A14">
        <v>2</v>
      </c>
      <c r="B14">
        <f t="shared" si="0"/>
        <v>2.5</v>
      </c>
      <c r="C14">
        <f t="shared" si="1"/>
        <v>2.5788897342925496</v>
      </c>
    </row>
    <row r="15" spans="1:6" x14ac:dyDescent="0.25">
      <c r="A15">
        <v>2.2000000000000002</v>
      </c>
      <c r="B15">
        <f t="shared" si="0"/>
        <v>1.9999999999999996</v>
      </c>
      <c r="C15">
        <f t="shared" si="1"/>
        <v>2.1269280110429722</v>
      </c>
    </row>
    <row r="16" spans="1:6" x14ac:dyDescent="0.25">
      <c r="A16">
        <v>2.4</v>
      </c>
      <c r="B16">
        <f t="shared" si="0"/>
        <v>1.5000000000000002</v>
      </c>
      <c r="C16">
        <f t="shared" si="1"/>
        <v>1.7014132779827524</v>
      </c>
    </row>
    <row r="17" spans="1:3" x14ac:dyDescent="0.25">
      <c r="A17">
        <v>2.6</v>
      </c>
      <c r="B17">
        <f t="shared" si="0"/>
        <v>0.99999999999999978</v>
      </c>
      <c r="C17">
        <f t="shared" si="1"/>
        <v>1.3132616875182226</v>
      </c>
    </row>
    <row r="18" spans="1:3" x14ac:dyDescent="0.25">
      <c r="A18">
        <v>2.8</v>
      </c>
      <c r="B18">
        <f t="shared" si="0"/>
        <v>0.50000000000000044</v>
      </c>
      <c r="C18">
        <f t="shared" si="1"/>
        <v>0.97407698418010702</v>
      </c>
    </row>
    <row r="19" spans="1:3" x14ac:dyDescent="0.25">
      <c r="A19">
        <v>3</v>
      </c>
      <c r="B19">
        <f t="shared" si="0"/>
        <v>0</v>
      </c>
      <c r="C19">
        <f t="shared" si="1"/>
        <v>0.69314718055994529</v>
      </c>
    </row>
    <row r="20" spans="1:3" x14ac:dyDescent="0.25">
      <c r="A20">
        <v>3.2</v>
      </c>
      <c r="B20">
        <f t="shared" si="0"/>
        <v>0</v>
      </c>
      <c r="C20">
        <f t="shared" si="1"/>
        <v>0.47407698418010652</v>
      </c>
    </row>
    <row r="21" spans="1:3" x14ac:dyDescent="0.25">
      <c r="A21">
        <v>3.4</v>
      </c>
      <c r="B21">
        <f t="shared" si="0"/>
        <v>0</v>
      </c>
      <c r="C21">
        <f t="shared" si="1"/>
        <v>0.31326168751822286</v>
      </c>
    </row>
    <row r="22" spans="1:3" x14ac:dyDescent="0.25">
      <c r="A22">
        <v>3.6</v>
      </c>
      <c r="B22">
        <f t="shared" si="0"/>
        <v>0</v>
      </c>
      <c r="C22">
        <f t="shared" si="1"/>
        <v>0.20141327798275246</v>
      </c>
    </row>
    <row r="23" spans="1:3" x14ac:dyDescent="0.25">
      <c r="A23">
        <v>3.8</v>
      </c>
      <c r="B23">
        <f t="shared" si="0"/>
        <v>0</v>
      </c>
      <c r="C23">
        <f t="shared" si="1"/>
        <v>0.1269280110429726</v>
      </c>
    </row>
    <row r="24" spans="1:3" x14ac:dyDescent="0.25">
      <c r="A24">
        <v>4</v>
      </c>
      <c r="B24">
        <f t="shared" si="0"/>
        <v>0</v>
      </c>
      <c r="C24">
        <f t="shared" si="1"/>
        <v>7.8889734292549557E-2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F4EC3-EA11-4BE4-8A98-CE018DF3486D}">
  <dimension ref="A1:O11"/>
  <sheetViews>
    <sheetView workbookViewId="0">
      <selection activeCell="E15" sqref="E15"/>
    </sheetView>
  </sheetViews>
  <sheetFormatPr defaultRowHeight="15" x14ac:dyDescent="0.25"/>
  <cols>
    <col min="1" max="1" width="10.42578125" customWidth="1"/>
  </cols>
  <sheetData>
    <row r="1" spans="1:15" x14ac:dyDescent="0.25">
      <c r="B1" s="2" t="s">
        <v>5</v>
      </c>
      <c r="C1" s="2" t="s">
        <v>6</v>
      </c>
    </row>
    <row r="2" spans="1:15" x14ac:dyDescent="0.25">
      <c r="A2" t="s">
        <v>7</v>
      </c>
      <c r="B2" s="2">
        <v>-0.3</v>
      </c>
      <c r="C2" s="2">
        <v>-0.63929999999999998</v>
      </c>
      <c r="N2" s="6" t="s">
        <v>8</v>
      </c>
      <c r="O2" s="7"/>
    </row>
    <row r="3" spans="1:15" x14ac:dyDescent="0.25">
      <c r="A3" t="s">
        <v>9</v>
      </c>
      <c r="B3" s="2">
        <v>-0.1028</v>
      </c>
      <c r="C3" s="2">
        <v>-0.41710000000000003</v>
      </c>
      <c r="N3" s="7"/>
      <c r="O3" s="7"/>
    </row>
    <row r="4" spans="1:15" x14ac:dyDescent="0.25">
      <c r="G4" t="s">
        <v>10</v>
      </c>
      <c r="H4" t="s">
        <v>11</v>
      </c>
      <c r="I4">
        <f>B2*B10+C2*B11</f>
        <v>-10.735799999999999</v>
      </c>
      <c r="K4" t="s">
        <v>12</v>
      </c>
      <c r="L4" s="3">
        <f>EXP(I4)/(EXP(I4)+EXP(I7)+EXP(B2*D10+C2*D11))</f>
        <v>0.20254879807845047</v>
      </c>
      <c r="N4" s="7" t="s">
        <v>11</v>
      </c>
      <c r="O4" s="8">
        <f>L4/L7</f>
        <v>0.25738043417896528</v>
      </c>
    </row>
    <row r="5" spans="1:15" x14ac:dyDescent="0.25">
      <c r="H5" t="s">
        <v>13</v>
      </c>
      <c r="I5">
        <f>-(LOG(1+EXP(B3*(C10-B10))) + LOG(1+EXP(B3*(D10-B10)))  + LOG(1+EXP(C3*(C11-B11))) + LOG(1+EXP(C3*(D11-B11))))</f>
        <v>-1.5324345890483757</v>
      </c>
      <c r="L5" s="3">
        <f>EXP(I5)/(EXP(I5) + EXP(-(LOG(1+EXP(B3*(B10-C10))) + LOG(1+EXP(B3*(D10-C10)))  + LOG(1+EXP(C3*(B11-C11))) + LOG(1+EXP(C3*(D11-C11)))))+EXP(-(LOG(1+EXP(B3*(B10-D10))) + LOG(1+EXP(B3*(C10-D10)))  + LOG(1+EXP(C3*(B11-D11))) + LOG(1+EXP(C3*(C11-D11))))))</f>
        <v>0.26248525179376825</v>
      </c>
      <c r="N5" s="7"/>
      <c r="O5" s="7"/>
    </row>
    <row r="6" spans="1:15" x14ac:dyDescent="0.25">
      <c r="N6" s="7"/>
      <c r="O6" s="7"/>
    </row>
    <row r="7" spans="1:15" x14ac:dyDescent="0.25">
      <c r="G7" t="s">
        <v>14</v>
      </c>
      <c r="H7" t="s">
        <v>11</v>
      </c>
      <c r="I7">
        <f>B2*C10+C2*C11</f>
        <v>-9.3785999999999987</v>
      </c>
      <c r="K7" t="s">
        <v>15</v>
      </c>
      <c r="L7" s="3">
        <f>EXP(I7)/(EXP(I4)+EXP(I7)+EXP(B2*D10+C2*D11))</f>
        <v>0.78696268706117534</v>
      </c>
      <c r="N7" s="7" t="s">
        <v>13</v>
      </c>
      <c r="O7" s="8">
        <f>L5/L8</f>
        <v>0.45360812451998128</v>
      </c>
    </row>
    <row r="8" spans="1:15" x14ac:dyDescent="0.25">
      <c r="A8" s="1" t="s">
        <v>16</v>
      </c>
      <c r="H8" t="s">
        <v>13</v>
      </c>
      <c r="I8">
        <f>-(LOG(1+EXP(B3*(B10-C10))) + LOG(1+EXP(B3*(D10-C10)))  + LOG(1+EXP(C3*(B11-C11))) + LOG(1+EXP(C3*(D11-C11))))</f>
        <v>-0.74191297351863073</v>
      </c>
      <c r="L8" s="3">
        <f>EXP(I8)/(EXP(I5) + EXP(I8)+EXP(-(LOG(1+EXP(B3*(B10-D10))) + LOG(1+EXP(B3*(C10-D10)))  + LOG(1+EXP(C3*(B11-D11))) + LOG(1+EXP(C3*(C11-D11))))))</f>
        <v>0.57866082551218911</v>
      </c>
    </row>
    <row r="9" spans="1:15" x14ac:dyDescent="0.25">
      <c r="B9" s="5" t="s">
        <v>17</v>
      </c>
      <c r="C9" s="5" t="s">
        <v>18</v>
      </c>
      <c r="D9" s="5" t="s">
        <v>19</v>
      </c>
    </row>
    <row r="10" spans="1:15" x14ac:dyDescent="0.25">
      <c r="A10" s="1" t="s">
        <v>20</v>
      </c>
      <c r="B10" s="2">
        <v>23</v>
      </c>
      <c r="C10" s="2">
        <v>27</v>
      </c>
      <c r="D10" s="2">
        <v>35</v>
      </c>
      <c r="E10" s="2" t="s">
        <v>21</v>
      </c>
    </row>
    <row r="11" spans="1:15" x14ac:dyDescent="0.25">
      <c r="A11" s="1" t="s">
        <v>22</v>
      </c>
      <c r="B11" s="2">
        <v>6</v>
      </c>
      <c r="C11" s="2">
        <v>2</v>
      </c>
      <c r="D11" s="2">
        <v>5</v>
      </c>
      <c r="E11" s="2" t="s">
        <v>23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7D79F-F0C9-41E1-A112-55434B40F3C4}">
  <dimension ref="A1:O11"/>
  <sheetViews>
    <sheetView workbookViewId="0">
      <selection activeCell="E28" sqref="E28"/>
    </sheetView>
  </sheetViews>
  <sheetFormatPr defaultRowHeight="15" x14ac:dyDescent="0.25"/>
  <cols>
    <col min="1" max="1" width="10.5703125" customWidth="1"/>
  </cols>
  <sheetData>
    <row r="1" spans="1:15" x14ac:dyDescent="0.25">
      <c r="B1" s="2" t="s">
        <v>5</v>
      </c>
      <c r="C1" s="2" t="s">
        <v>6</v>
      </c>
    </row>
    <row r="2" spans="1:15" x14ac:dyDescent="0.25">
      <c r="A2" t="s">
        <v>7</v>
      </c>
      <c r="B2" s="2">
        <v>-0.3</v>
      </c>
      <c r="C2" s="2">
        <v>-0.63929999999999998</v>
      </c>
      <c r="N2" t="s">
        <v>8</v>
      </c>
    </row>
    <row r="3" spans="1:15" x14ac:dyDescent="0.25">
      <c r="A3" t="s">
        <v>9</v>
      </c>
      <c r="B3" s="2">
        <v>-0.1028</v>
      </c>
      <c r="C3" s="2">
        <v>-0.41710000000000003</v>
      </c>
    </row>
    <row r="4" spans="1:15" x14ac:dyDescent="0.25">
      <c r="G4" t="s">
        <v>10</v>
      </c>
      <c r="H4" t="s">
        <v>11</v>
      </c>
      <c r="I4">
        <f>B2*B10+C2*B11</f>
        <v>-10.475099999999999</v>
      </c>
      <c r="K4" s="6" t="s">
        <v>12</v>
      </c>
      <c r="L4" s="9">
        <f>EXP(I4)/(EXP(I4)+EXP(I7)+EXP(B2*D10+C2*D11))</f>
        <v>0.55794795121799268</v>
      </c>
      <c r="M4" s="7"/>
      <c r="N4" t="s">
        <v>11</v>
      </c>
      <c r="O4" s="4">
        <f>L4/L7</f>
        <v>2.2736807634335321</v>
      </c>
    </row>
    <row r="5" spans="1:15" x14ac:dyDescent="0.25">
      <c r="H5" t="s">
        <v>13</v>
      </c>
      <c r="I5">
        <f>-(LOG(1+EXP(B3*(C10-B10))) + LOG(1+EXP(B3*(D10-B10)))  + LOG(1+EXP(C3*(C11-B11))) + LOG(1+EXP(C3*(D11-B11))))</f>
        <v>-1.6018017789511607</v>
      </c>
      <c r="K5" s="6"/>
      <c r="L5" s="9">
        <f>EXP(I5)/(EXP(I5) + EXP(-(LOG(1+EXP(B3*(B10-C10))) + LOG(1+EXP(B3*(D10-C10)))  + LOG(1+EXP(C3*(B11-C11))) + LOG(1+EXP(C3*(D11-C11)))))+EXP(-(LOG(1+EXP(B3*(B10-D10))) + LOG(1+EXP(B3*(C10-D10)))  + LOG(1+EXP(C3*(B11-D11))) + LOG(1+EXP(C3*(C11-D11))))))</f>
        <v>0.27671764992995407</v>
      </c>
      <c r="M5" s="7"/>
    </row>
    <row r="6" spans="1:15" x14ac:dyDescent="0.25">
      <c r="K6" s="6"/>
      <c r="L6" s="7"/>
      <c r="M6" s="7"/>
    </row>
    <row r="7" spans="1:15" x14ac:dyDescent="0.25">
      <c r="G7" t="s">
        <v>14</v>
      </c>
      <c r="H7" t="s">
        <v>11</v>
      </c>
      <c r="I7">
        <f>B2*C10+C2*C11</f>
        <v>-11.2965</v>
      </c>
      <c r="K7" s="6" t="s">
        <v>15</v>
      </c>
      <c r="L7" s="9">
        <f>EXP(I7)/(EXP(I4)+EXP(I7)+EXP(B2*D10+C2*D11))</f>
        <v>0.24539414687901218</v>
      </c>
      <c r="M7" s="7"/>
      <c r="N7" t="s">
        <v>13</v>
      </c>
      <c r="O7" s="4">
        <f>L5/L8</f>
        <v>0.78831035138527061</v>
      </c>
    </row>
    <row r="8" spans="1:15" x14ac:dyDescent="0.25">
      <c r="A8" s="1" t="s">
        <v>16</v>
      </c>
      <c r="H8" t="s">
        <v>13</v>
      </c>
      <c r="I8">
        <f>-(LOG(1+EXP(B3*(B10-C10))) + LOG(1+EXP(B3*(D10-C10)))  + LOG(1+EXP(C3*(B11-C11))) + LOG(1+EXP(C3*(D11-C11))))</f>
        <v>-1.363938359225179</v>
      </c>
      <c r="K8" s="7"/>
      <c r="L8" s="9">
        <f>EXP(I8)/(EXP(I5) + EXP(I8)+EXP(-(LOG(1+EXP(B3*(B10-D10))) + LOG(1+EXP(B3*(C10-D10)))  + LOG(1+EXP(C3*(B11-D11))) + LOG(1+EXP(C3*(C11-D11))))))</f>
        <v>0.35102627974336209</v>
      </c>
      <c r="M8" s="7" t="s">
        <v>24</v>
      </c>
    </row>
    <row r="9" spans="1:15" x14ac:dyDescent="0.25">
      <c r="B9" s="5" t="s">
        <v>17</v>
      </c>
      <c r="C9" s="5" t="s">
        <v>18</v>
      </c>
      <c r="D9" s="5" t="s">
        <v>19</v>
      </c>
    </row>
    <row r="10" spans="1:15" x14ac:dyDescent="0.25">
      <c r="A10" s="1" t="s">
        <v>20</v>
      </c>
      <c r="B10" s="2">
        <v>20</v>
      </c>
      <c r="C10" s="2">
        <v>27</v>
      </c>
      <c r="D10" s="2">
        <v>32</v>
      </c>
      <c r="E10" s="2" t="s">
        <v>21</v>
      </c>
    </row>
    <row r="11" spans="1:15" x14ac:dyDescent="0.25">
      <c r="A11" s="1" t="s">
        <v>22</v>
      </c>
      <c r="B11" s="2">
        <v>7</v>
      </c>
      <c r="C11" s="2">
        <v>5</v>
      </c>
      <c r="D11" s="2">
        <v>3</v>
      </c>
      <c r="E11" s="2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RRM 1</vt:lpstr>
      <vt:lpstr>RRM 2</vt:lpstr>
      <vt:lpstr>RRM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Wiktor Budziński</dc:creator>
  <cp:lastModifiedBy>Wiktor Budziński</cp:lastModifiedBy>
  <dcterms:created xsi:type="dcterms:W3CDTF">2022-01-20T23:27:52Z</dcterms:created>
  <dcterms:modified xsi:type="dcterms:W3CDTF">2023-05-11T09:05:26Z</dcterms:modified>
</cp:coreProperties>
</file>